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<sst xmlns="http://schemas.openxmlformats.org/spreadsheetml/2006/main" count="88" uniqueCount="76">
  <si>
    <t>Hä vµ tªn</t>
  </si>
  <si>
    <t>Sè TK</t>
  </si>
  <si>
    <t>Số CMT</t>
  </si>
  <si>
    <t>Ngµy cÊp</t>
  </si>
  <si>
    <t>N¬i cÊp</t>
  </si>
  <si>
    <t>§Þa chØ</t>
  </si>
  <si>
    <t>CA Qu¶ng Ninh</t>
  </si>
  <si>
    <t>Tæ 19 Khu 3 Tr­ng V­¬ng U«ng BÝ</t>
  </si>
  <si>
    <t>CDUB26</t>
  </si>
  <si>
    <t>041C075725</t>
  </si>
  <si>
    <t>Tæ 5 khu 1 Yªn Thanh U«ng BÝ</t>
  </si>
  <si>
    <t>Tæ 19 Khu 7 B¾c S¬n U«ng BÝ</t>
  </si>
  <si>
    <t>CDUB84</t>
  </si>
  <si>
    <t>Hoµng ThÞ Mai</t>
  </si>
  <si>
    <t>041C075783</t>
  </si>
  <si>
    <t xml:space="preserve">Tæ 12B Khu 8 B¾c S¬n U«ng BÝ </t>
  </si>
  <si>
    <t>CDUB108</t>
  </si>
  <si>
    <t>NguyÔn Träng Qu¶ng</t>
  </si>
  <si>
    <t>041C075807</t>
  </si>
  <si>
    <t>100006633</t>
  </si>
  <si>
    <t xml:space="preserve"> 30/03/2004 </t>
  </si>
  <si>
    <t>Sè nhµ 478 Quang Trung -U«ng BÝ</t>
  </si>
  <si>
    <t>CDUB110</t>
  </si>
  <si>
    <t>Lª Hång Quang</t>
  </si>
  <si>
    <t>041C075809</t>
  </si>
  <si>
    <t>100304607</t>
  </si>
  <si>
    <t>Tæ 2 Khu 11 Thanh S¬n-UB</t>
  </si>
  <si>
    <t>CDUB114</t>
  </si>
  <si>
    <t>Phan V¨n Søng</t>
  </si>
  <si>
    <t>041C075813</t>
  </si>
  <si>
    <t>100801125</t>
  </si>
  <si>
    <t>CDUB119</t>
  </si>
  <si>
    <t>NguyÔn Minh T©m</t>
  </si>
  <si>
    <t>041C075818</t>
  </si>
  <si>
    <t xml:space="preserve">100001243 </t>
  </si>
  <si>
    <t xml:space="preserve">Tæ 5 Khu 3 Thanh S¬n U«ng BÝ                      </t>
  </si>
  <si>
    <t>CDUB126</t>
  </si>
  <si>
    <t>§Æng ThÞ Toan</t>
  </si>
  <si>
    <t>041C075826</t>
  </si>
  <si>
    <t xml:space="preserve">100554850 </t>
  </si>
  <si>
    <t>Tæ 5 Khu II Thanh S¬n  U«ng BÝ</t>
  </si>
  <si>
    <t>CDUB142</t>
  </si>
  <si>
    <t>Lª V¨n TuÊn</t>
  </si>
  <si>
    <t>041C075842</t>
  </si>
  <si>
    <t>101038002</t>
  </si>
  <si>
    <t>Tæ 5 Khu 2 Thanh S¬n -U«ng BÝ</t>
  </si>
  <si>
    <t>CDUB163</t>
  </si>
  <si>
    <t>NguyÔn  Träng Thanh</t>
  </si>
  <si>
    <t>041C075863</t>
  </si>
  <si>
    <t>100643828</t>
  </si>
  <si>
    <t>CDUB176</t>
  </si>
  <si>
    <t>NguyÔn ThÞ Xu©n</t>
  </si>
  <si>
    <t>041C075876</t>
  </si>
  <si>
    <t>100416161</t>
  </si>
  <si>
    <t>Tæ 5 Khu 3 Thanh  S¬n U«ng BÝ</t>
  </si>
  <si>
    <t>Céng</t>
  </si>
  <si>
    <t>0912 575 944</t>
  </si>
  <si>
    <t>0916506390</t>
  </si>
  <si>
    <t>STT</t>
  </si>
  <si>
    <t>M· CD</t>
  </si>
  <si>
    <t>ĐiÖn tho¹i</t>
  </si>
  <si>
    <t>t/m héi ®ång qu¶n trÞ</t>
  </si>
  <si>
    <t>chñ tÞch</t>
  </si>
  <si>
    <t>NguyÔn  N¨ng §Ó (NguyÔn N¨ng §Ö)</t>
  </si>
  <si>
    <t>Chức vụ tại công ty</t>
  </si>
  <si>
    <t>Số CP sở hữu cuối kỳ</t>
  </si>
  <si>
    <t>Tỷ lệ sở hữu CP cuối kỳ</t>
  </si>
  <si>
    <t>Ghi chú</t>
  </si>
  <si>
    <t>DANH SÁCH CỔ ĐÔNG NỘI BỘ VÀ NGƯỜI CÓ LIÊN QUAN CÔNG TY CỔ PHẦN CƠ ĐIỆN UÔNG BÍ - VINACOMIN</t>
  </si>
  <si>
    <t>Phó phòng Kế toán tài chính</t>
  </si>
  <si>
    <t>Trưởng phòng Tổ chức</t>
  </si>
  <si>
    <t>Giám đốc</t>
  </si>
  <si>
    <t>Kế toán trưởng</t>
  </si>
  <si>
    <t>Phó Giám đốc</t>
  </si>
  <si>
    <t>Quản đốc phân xưởng</t>
  </si>
  <si>
    <t>U«ng BÝ, ngµy 02 th¸ng 2 n¨m 2013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</si>
</sst>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_(* #,##0.000000_);_(* \(#,##0.000000\);_(* &quot;-&quot;??_);_(@_)"/>
  </numFmts>
  <fonts count="13">
    <font>
      <sz val="10"/>
      <name val="Arial"/>
      <family val="0"/>
    </font>
    <font>
      <sz val="11"/>
      <name val=".VnTime"/>
      <family val="2"/>
    </font>
    <font>
      <b/>
      <sz val="11"/>
      <name val=".VnTim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sz val="12"/>
      <name val=".VnTimeH"/>
      <family val="2"/>
    </font>
    <font>
      <b/>
      <sz val="12"/>
      <name val=".VnTime"/>
      <family val="2"/>
    </font>
    <font>
      <b/>
      <sz val="11"/>
      <name val="Times New Roman"/>
      <family val="1"/>
    </font>
    <font>
      <sz val="12.5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 quotePrefix="1">
      <alignment horizontal="left"/>
    </xf>
    <xf numFmtId="0" fontId="1" fillId="0" borderId="2" xfId="0" applyFont="1" applyFill="1" applyBorder="1" applyAlignment="1" quotePrefix="1">
      <alignment horizontal="center"/>
    </xf>
    <xf numFmtId="166" fontId="2" fillId="0" borderId="3" xfId="15" applyNumberFormat="1" applyFont="1" applyFill="1" applyBorder="1" applyAlignment="1">
      <alignment/>
    </xf>
    <xf numFmtId="166" fontId="1" fillId="0" borderId="0" xfId="15" applyNumberFormat="1" applyFont="1" applyFill="1" applyAlignment="1">
      <alignment/>
    </xf>
    <xf numFmtId="0" fontId="6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  <xf numFmtId="0" fontId="1" fillId="0" borderId="0" xfId="0" applyFont="1" applyFill="1" applyBorder="1" applyAlignment="1" quotePrefix="1">
      <alignment horizontal="center"/>
    </xf>
    <xf numFmtId="166" fontId="1" fillId="0" borderId="0" xfId="15" applyNumberFormat="1" applyFont="1" applyFill="1" applyBorder="1" applyAlignment="1">
      <alignment horizontal="center" vertical="distributed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 horizontal="left"/>
    </xf>
    <xf numFmtId="166" fontId="2" fillId="0" borderId="6" xfId="15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/>
    </xf>
    <xf numFmtId="166" fontId="1" fillId="0" borderId="2" xfId="15" applyNumberFormat="1" applyFont="1" applyFill="1" applyBorder="1" applyAlignment="1">
      <alignment/>
    </xf>
    <xf numFmtId="166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vertical="distributed"/>
    </xf>
    <xf numFmtId="0" fontId="1" fillId="0" borderId="2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66" fontId="11" fillId="0" borderId="4" xfId="15" applyNumberFormat="1" applyFont="1" applyFill="1" applyBorder="1" applyAlignment="1">
      <alignment horizontal="center" vertical="distributed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5" xfId="0" applyFont="1" applyFill="1" applyBorder="1" applyAlignment="1">
      <alignment horizontal="center" vertical="distributed"/>
    </xf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 quotePrefix="1">
      <alignment horizontal="left"/>
    </xf>
    <xf numFmtId="4" fontId="1" fillId="0" borderId="2" xfId="0" applyNumberFormat="1" applyFont="1" applyFill="1" applyBorder="1" applyAlignment="1">
      <alignment/>
    </xf>
    <xf numFmtId="43" fontId="2" fillId="0" borderId="6" xfId="15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4" sqref="G4"/>
    </sheetView>
  </sheetViews>
  <sheetFormatPr defaultColWidth="9.140625" defaultRowHeight="18" customHeight="1"/>
  <cols>
    <col min="1" max="1" width="4.57421875" style="2" bestFit="1" customWidth="1"/>
    <col min="2" max="2" width="10.140625" style="2" hidden="1" customWidth="1"/>
    <col min="3" max="3" width="23.8515625" style="2" customWidth="1"/>
    <col min="4" max="4" width="12.28125" style="2" customWidth="1"/>
    <col min="5" max="5" width="28.421875" style="2" bestFit="1" customWidth="1"/>
    <col min="6" max="7" width="11.421875" style="2" customWidth="1"/>
    <col min="8" max="8" width="18.421875" style="2" customWidth="1"/>
    <col min="9" max="9" width="35.57421875" style="2" customWidth="1"/>
    <col min="10" max="10" width="25.421875" style="2" hidden="1" customWidth="1"/>
    <col min="11" max="11" width="12.140625" style="16" customWidth="1"/>
    <col min="12" max="12" width="12.140625" style="2" customWidth="1"/>
    <col min="13" max="13" width="16.8515625" style="2" customWidth="1"/>
    <col min="14" max="15" width="14.00390625" style="2" customWidth="1"/>
    <col min="16" max="16" width="12.57421875" style="17" bestFit="1" customWidth="1"/>
    <col min="17" max="17" width="12.57421875" style="17" customWidth="1"/>
    <col min="18" max="18" width="10.8515625" style="2" customWidth="1"/>
    <col min="19" max="19" width="11.8515625" style="2" customWidth="1"/>
    <col min="20" max="16384" width="9.140625" style="2" customWidth="1"/>
  </cols>
  <sheetData>
    <row r="1" spans="1:13" ht="18" customHeight="1">
      <c r="A1" s="36" t="s">
        <v>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3" spans="1:15" ht="51.75" customHeight="1">
      <c r="A3" s="21" t="s">
        <v>58</v>
      </c>
      <c r="B3" s="22" t="s">
        <v>59</v>
      </c>
      <c r="C3" s="22" t="s">
        <v>0</v>
      </c>
      <c r="D3" s="22" t="s">
        <v>1</v>
      </c>
      <c r="E3" s="39" t="s">
        <v>64</v>
      </c>
      <c r="F3" s="22" t="s">
        <v>2</v>
      </c>
      <c r="G3" s="22" t="s">
        <v>3</v>
      </c>
      <c r="H3" s="22" t="s">
        <v>4</v>
      </c>
      <c r="I3" s="22" t="s">
        <v>5</v>
      </c>
      <c r="J3" s="1" t="s">
        <v>60</v>
      </c>
      <c r="K3" s="34" t="s">
        <v>65</v>
      </c>
      <c r="L3" s="34" t="s">
        <v>66</v>
      </c>
      <c r="M3" s="34" t="s">
        <v>67</v>
      </c>
      <c r="N3" s="20"/>
      <c r="O3" s="20"/>
    </row>
    <row r="4" spans="1:20" ht="35.25" customHeight="1">
      <c r="A4" s="32">
        <v>25</v>
      </c>
      <c r="B4" s="3" t="s">
        <v>8</v>
      </c>
      <c r="C4" s="31" t="s">
        <v>63</v>
      </c>
      <c r="D4" s="14" t="s">
        <v>9</v>
      </c>
      <c r="E4" s="40" t="s">
        <v>70</v>
      </c>
      <c r="F4" s="5">
        <v>100880351</v>
      </c>
      <c r="G4" s="6">
        <v>37572</v>
      </c>
      <c r="H4" s="3" t="s">
        <v>6</v>
      </c>
      <c r="I4" s="4" t="s">
        <v>10</v>
      </c>
      <c r="J4" s="13" t="s">
        <v>56</v>
      </c>
      <c r="K4" s="29">
        <v>8894</v>
      </c>
      <c r="L4" s="42">
        <f>K4/1890000*100</f>
        <v>0.47058201058201055</v>
      </c>
      <c r="M4" s="30"/>
      <c r="N4" s="18"/>
      <c r="O4" s="18"/>
      <c r="P4" s="28">
        <f>K4*0.27789</f>
        <v>2471.55366</v>
      </c>
      <c r="Q4" s="28">
        <f>L4-P4</f>
        <v>-2471.083077989418</v>
      </c>
      <c r="R4" s="2">
        <f>L4*0.25</f>
        <v>0.11764550264550264</v>
      </c>
      <c r="S4" s="2">
        <v>1740</v>
      </c>
      <c r="T4" s="2">
        <f>R4-S4</f>
        <v>-1739.8823544973545</v>
      </c>
    </row>
    <row r="5" spans="1:20" ht="23.25" customHeight="1">
      <c r="A5" s="3">
        <v>81</v>
      </c>
      <c r="B5" s="3" t="s">
        <v>12</v>
      </c>
      <c r="C5" s="7" t="s">
        <v>13</v>
      </c>
      <c r="D5" s="14" t="s">
        <v>14</v>
      </c>
      <c r="E5" s="40" t="s">
        <v>69</v>
      </c>
      <c r="F5" s="5">
        <v>101038980</v>
      </c>
      <c r="G5" s="6">
        <v>38891</v>
      </c>
      <c r="H5" s="3" t="s">
        <v>6</v>
      </c>
      <c r="I5" s="4" t="s">
        <v>15</v>
      </c>
      <c r="J5" s="13" t="s">
        <v>57</v>
      </c>
      <c r="K5" s="29">
        <v>23002</v>
      </c>
      <c r="L5" s="42">
        <f>K5/1890000*100</f>
        <v>1.217037037037037</v>
      </c>
      <c r="M5" s="30"/>
      <c r="N5" s="18"/>
      <c r="O5" s="18"/>
      <c r="P5" s="28">
        <f aca="true" t="shared" si="0" ref="P5:P10">K5*0.27789</f>
        <v>6392.025780000001</v>
      </c>
      <c r="Q5" s="28">
        <f aca="true" t="shared" si="1" ref="Q5:Q10">L5-P5</f>
        <v>-6390.808742962964</v>
      </c>
      <c r="R5" s="2">
        <f aca="true" t="shared" si="2" ref="R5:R10">L5*0.25</f>
        <v>0.30425925925925923</v>
      </c>
      <c r="S5" s="2">
        <v>4500</v>
      </c>
      <c r="T5" s="2">
        <f aca="true" t="shared" si="3" ref="T5:T10">R5-S5</f>
        <v>-4499.695740740741</v>
      </c>
    </row>
    <row r="6" spans="1:20" ht="23.25" customHeight="1">
      <c r="A6" s="3">
        <v>101</v>
      </c>
      <c r="B6" s="3" t="s">
        <v>16</v>
      </c>
      <c r="C6" s="7" t="s">
        <v>17</v>
      </c>
      <c r="D6" s="14" t="s">
        <v>18</v>
      </c>
      <c r="E6" s="40" t="s">
        <v>71</v>
      </c>
      <c r="F6" s="5" t="s">
        <v>19</v>
      </c>
      <c r="G6" s="6" t="s">
        <v>20</v>
      </c>
      <c r="H6" s="3" t="s">
        <v>6</v>
      </c>
      <c r="I6" s="4" t="s">
        <v>21</v>
      </c>
      <c r="J6" s="4">
        <v>913269012</v>
      </c>
      <c r="K6" s="29">
        <v>47157</v>
      </c>
      <c r="L6" s="42">
        <f aca="true" t="shared" si="4" ref="L6:L13">K6/1890000*100</f>
        <v>2.495079365079365</v>
      </c>
      <c r="M6" s="30"/>
      <c r="N6" s="18"/>
      <c r="O6" s="18"/>
      <c r="P6" s="28">
        <f t="shared" si="0"/>
        <v>13104.458730000002</v>
      </c>
      <c r="Q6" s="28">
        <f t="shared" si="1"/>
        <v>-13101.963650634923</v>
      </c>
      <c r="R6" s="2">
        <f t="shared" si="2"/>
        <v>0.6237698412698413</v>
      </c>
      <c r="S6" s="2">
        <v>9225</v>
      </c>
      <c r="T6" s="2">
        <f t="shared" si="3"/>
        <v>-9224.37623015873</v>
      </c>
    </row>
    <row r="7" spans="1:20" ht="23.25" customHeight="1">
      <c r="A7" s="3">
        <v>103</v>
      </c>
      <c r="B7" s="3" t="s">
        <v>22</v>
      </c>
      <c r="C7" s="7" t="s">
        <v>23</v>
      </c>
      <c r="D7" s="14" t="s">
        <v>24</v>
      </c>
      <c r="E7" s="40" t="s">
        <v>72</v>
      </c>
      <c r="F7" s="5" t="s">
        <v>25</v>
      </c>
      <c r="G7" s="6">
        <v>39962</v>
      </c>
      <c r="H7" s="3" t="s">
        <v>6</v>
      </c>
      <c r="I7" s="4" t="s">
        <v>26</v>
      </c>
      <c r="J7" s="4">
        <v>904379908</v>
      </c>
      <c r="K7" s="29">
        <v>20055</v>
      </c>
      <c r="L7" s="42">
        <f t="shared" si="4"/>
        <v>1.0611111111111111</v>
      </c>
      <c r="M7" s="30"/>
      <c r="N7" s="18"/>
      <c r="O7" s="18"/>
      <c r="P7" s="28">
        <f t="shared" si="0"/>
        <v>5573.08395</v>
      </c>
      <c r="Q7" s="28">
        <f t="shared" si="1"/>
        <v>-5572.022838888889</v>
      </c>
      <c r="R7" s="2">
        <f t="shared" si="2"/>
        <v>0.2652777777777778</v>
      </c>
      <c r="S7" s="2">
        <v>3923</v>
      </c>
      <c r="T7" s="2">
        <f t="shared" si="3"/>
        <v>-3922.7347222222224</v>
      </c>
    </row>
    <row r="8" spans="1:20" ht="23.25" customHeight="1">
      <c r="A8" s="3">
        <v>107</v>
      </c>
      <c r="B8" s="3" t="s">
        <v>27</v>
      </c>
      <c r="C8" s="7" t="s">
        <v>28</v>
      </c>
      <c r="D8" s="14" t="s">
        <v>29</v>
      </c>
      <c r="E8" s="40" t="s">
        <v>73</v>
      </c>
      <c r="F8" s="5" t="s">
        <v>30</v>
      </c>
      <c r="G8" s="6">
        <v>36451</v>
      </c>
      <c r="H8" s="3" t="s">
        <v>6</v>
      </c>
      <c r="I8" s="4" t="s">
        <v>7</v>
      </c>
      <c r="J8" s="4">
        <v>904540457</v>
      </c>
      <c r="K8" s="29">
        <v>12785</v>
      </c>
      <c r="L8" s="42">
        <f t="shared" si="4"/>
        <v>0.6764550264550264</v>
      </c>
      <c r="M8" s="30"/>
      <c r="N8" s="18"/>
      <c r="O8" s="18"/>
      <c r="P8" s="28">
        <f t="shared" si="0"/>
        <v>3552.8236500000003</v>
      </c>
      <c r="Q8" s="28">
        <f t="shared" si="1"/>
        <v>-3552.147194973545</v>
      </c>
      <c r="R8" s="2">
        <f t="shared" si="2"/>
        <v>0.1691137566137566</v>
      </c>
      <c r="S8" s="2">
        <v>2501</v>
      </c>
      <c r="T8" s="2">
        <f t="shared" si="3"/>
        <v>-2500.8308862433864</v>
      </c>
    </row>
    <row r="9" spans="1:20" ht="23.25" customHeight="1">
      <c r="A9" s="3">
        <v>112</v>
      </c>
      <c r="B9" s="3" t="s">
        <v>31</v>
      </c>
      <c r="C9" s="7" t="s">
        <v>32</v>
      </c>
      <c r="D9" s="14" t="s">
        <v>33</v>
      </c>
      <c r="E9" s="40" t="s">
        <v>71</v>
      </c>
      <c r="F9" s="5" t="s">
        <v>34</v>
      </c>
      <c r="G9" s="6">
        <v>38856</v>
      </c>
      <c r="H9" s="3" t="s">
        <v>6</v>
      </c>
      <c r="I9" s="4" t="s">
        <v>35</v>
      </c>
      <c r="J9" s="4">
        <v>913268516</v>
      </c>
      <c r="K9" s="29">
        <v>22235</v>
      </c>
      <c r="L9" s="42">
        <f t="shared" si="4"/>
        <v>1.1764550264550264</v>
      </c>
      <c r="M9" s="30"/>
      <c r="N9" s="18"/>
      <c r="O9" s="18"/>
      <c r="P9" s="28">
        <f t="shared" si="0"/>
        <v>6178.884150000001</v>
      </c>
      <c r="Q9" s="28">
        <f t="shared" si="1"/>
        <v>-6177.707694973546</v>
      </c>
      <c r="R9" s="2">
        <f t="shared" si="2"/>
        <v>0.2941137566137566</v>
      </c>
      <c r="S9" s="2">
        <v>4350</v>
      </c>
      <c r="T9" s="2">
        <f t="shared" si="3"/>
        <v>-4349.705886243386</v>
      </c>
    </row>
    <row r="10" spans="1:20" ht="23.25" customHeight="1">
      <c r="A10" s="3">
        <v>119</v>
      </c>
      <c r="B10" s="3" t="s">
        <v>36</v>
      </c>
      <c r="C10" s="7" t="s">
        <v>37</v>
      </c>
      <c r="D10" s="14" t="s">
        <v>38</v>
      </c>
      <c r="E10" s="41"/>
      <c r="F10" s="5" t="s">
        <v>39</v>
      </c>
      <c r="G10" s="6">
        <v>40268</v>
      </c>
      <c r="H10" s="3" t="s">
        <v>6</v>
      </c>
      <c r="I10" s="4" t="s">
        <v>40</v>
      </c>
      <c r="J10" s="4">
        <v>917293101</v>
      </c>
      <c r="K10" s="29">
        <v>60147</v>
      </c>
      <c r="L10" s="42">
        <f t="shared" si="4"/>
        <v>3.1823809523809525</v>
      </c>
      <c r="M10" s="30"/>
      <c r="N10" s="18"/>
      <c r="O10" s="18"/>
      <c r="P10" s="28">
        <f t="shared" si="0"/>
        <v>16714.24983</v>
      </c>
      <c r="Q10" s="28">
        <f t="shared" si="1"/>
        <v>-16711.06744904762</v>
      </c>
      <c r="R10" s="2">
        <f t="shared" si="2"/>
        <v>0.7955952380952381</v>
      </c>
      <c r="S10" s="2">
        <v>11767</v>
      </c>
      <c r="T10" s="2">
        <f t="shared" si="3"/>
        <v>-11766.204404761906</v>
      </c>
    </row>
    <row r="11" spans="1:20" ht="23.25" customHeight="1">
      <c r="A11" s="3">
        <v>132</v>
      </c>
      <c r="B11" s="3" t="s">
        <v>41</v>
      </c>
      <c r="C11" s="7" t="s">
        <v>42</v>
      </c>
      <c r="D11" s="14" t="s">
        <v>43</v>
      </c>
      <c r="E11" s="40" t="s">
        <v>73</v>
      </c>
      <c r="F11" s="5" t="s">
        <v>44</v>
      </c>
      <c r="G11" s="6">
        <v>38855</v>
      </c>
      <c r="H11" s="3" t="s">
        <v>6</v>
      </c>
      <c r="I11" s="4" t="s">
        <v>45</v>
      </c>
      <c r="J11" s="4">
        <v>913269014</v>
      </c>
      <c r="K11" s="29">
        <v>57534</v>
      </c>
      <c r="L11" s="42">
        <f t="shared" si="4"/>
        <v>3.0441269841269842</v>
      </c>
      <c r="M11" s="30"/>
      <c r="N11" s="18"/>
      <c r="O11" s="18"/>
      <c r="P11" s="28">
        <f>K11*0.27789</f>
        <v>15988.123260000002</v>
      </c>
      <c r="Q11" s="28">
        <f>L11-P11</f>
        <v>-15985.079133015875</v>
      </c>
      <c r="R11" s="2">
        <f>L11*0.25</f>
        <v>0.7610317460317461</v>
      </c>
      <c r="S11" s="2">
        <v>11255</v>
      </c>
      <c r="T11" s="2">
        <f>R11-S11</f>
        <v>-11254.238968253969</v>
      </c>
    </row>
    <row r="12" spans="1:20" ht="23.25" customHeight="1">
      <c r="A12" s="3">
        <v>151</v>
      </c>
      <c r="B12" s="3" t="s">
        <v>46</v>
      </c>
      <c r="C12" s="7" t="s">
        <v>47</v>
      </c>
      <c r="D12" s="14" t="s">
        <v>48</v>
      </c>
      <c r="E12" s="40" t="s">
        <v>74</v>
      </c>
      <c r="F12" s="5" t="s">
        <v>49</v>
      </c>
      <c r="G12" s="6">
        <v>37747</v>
      </c>
      <c r="H12" s="3" t="s">
        <v>6</v>
      </c>
      <c r="I12" s="4" t="s">
        <v>11</v>
      </c>
      <c r="J12" s="4">
        <v>912658421</v>
      </c>
      <c r="K12" s="29">
        <v>3335</v>
      </c>
      <c r="L12" s="42">
        <f t="shared" si="4"/>
        <v>0.17645502645502648</v>
      </c>
      <c r="M12" s="30"/>
      <c r="N12" s="18"/>
      <c r="O12" s="18"/>
      <c r="P12" s="28">
        <f>K12*0.27789</f>
        <v>926.7631500000001</v>
      </c>
      <c r="Q12" s="28">
        <f>L12-P12</f>
        <v>-926.586694973545</v>
      </c>
      <c r="R12" s="2">
        <f>L12*0.25</f>
        <v>0.04411375661375662</v>
      </c>
      <c r="S12" s="2">
        <v>652</v>
      </c>
      <c r="T12" s="2">
        <f>R12-S12</f>
        <v>-651.9558862433862</v>
      </c>
    </row>
    <row r="13" spans="1:20" ht="23.25" customHeight="1">
      <c r="A13" s="3">
        <v>163</v>
      </c>
      <c r="B13" s="3" t="s">
        <v>50</v>
      </c>
      <c r="C13" s="7" t="s">
        <v>51</v>
      </c>
      <c r="D13" s="14" t="s">
        <v>52</v>
      </c>
      <c r="E13" s="41"/>
      <c r="F13" s="5" t="s">
        <v>53</v>
      </c>
      <c r="G13" s="6">
        <v>38856</v>
      </c>
      <c r="H13" s="3" t="s">
        <v>6</v>
      </c>
      <c r="I13" s="4" t="s">
        <v>54</v>
      </c>
      <c r="J13" s="4">
        <v>913268516</v>
      </c>
      <c r="K13" s="29">
        <v>5003</v>
      </c>
      <c r="L13" s="42">
        <f t="shared" si="4"/>
        <v>0.2647089947089947</v>
      </c>
      <c r="M13" s="30"/>
      <c r="N13" s="18"/>
      <c r="O13" s="18"/>
      <c r="P13" s="28">
        <f>K13*0.27789</f>
        <v>1390.28367</v>
      </c>
      <c r="Q13" s="28">
        <f>L13-P13</f>
        <v>-1390.018961005291</v>
      </c>
      <c r="R13" s="2">
        <f>L13*0.25</f>
        <v>0.06617724867724868</v>
      </c>
      <c r="S13" s="2">
        <v>979</v>
      </c>
      <c r="T13" s="2">
        <f>R13-S13</f>
        <v>-978.9338227513227</v>
      </c>
    </row>
    <row r="14" spans="1:20" ht="23.25" customHeight="1">
      <c r="A14" s="23"/>
      <c r="B14" s="24"/>
      <c r="C14" s="24" t="s">
        <v>55</v>
      </c>
      <c r="D14" s="25"/>
      <c r="E14" s="25"/>
      <c r="F14" s="24"/>
      <c r="G14" s="24"/>
      <c r="H14" s="24"/>
      <c r="I14" s="26"/>
      <c r="J14" s="26"/>
      <c r="K14" s="27">
        <f>SUM(K4:K13)</f>
        <v>260147</v>
      </c>
      <c r="L14" s="43">
        <f>SUM(L4:L13)</f>
        <v>13.764391534391535</v>
      </c>
      <c r="M14" s="27">
        <f>SUM(M4:M13)</f>
        <v>0</v>
      </c>
      <c r="P14" s="15">
        <f>SUM(P4:P13)</f>
        <v>72292.24983000002</v>
      </c>
      <c r="Q14" s="15">
        <f>SUM(Q4:Q13)</f>
        <v>-72278.48543846564</v>
      </c>
      <c r="R14" s="2">
        <f>L14*0.25</f>
        <v>3.441097883597884</v>
      </c>
      <c r="S14" s="15">
        <f>SUM(S4:S13)</f>
        <v>50892</v>
      </c>
      <c r="T14" s="2">
        <f>R14-S14</f>
        <v>-50888.558902116405</v>
      </c>
    </row>
    <row r="15" spans="2:13" ht="28.5" customHeight="1">
      <c r="B15" s="8"/>
      <c r="C15" s="8"/>
      <c r="D15" s="19"/>
      <c r="E15" s="19"/>
      <c r="F15" s="9"/>
      <c r="G15" s="11"/>
      <c r="H15" s="11"/>
      <c r="I15" s="37" t="s">
        <v>75</v>
      </c>
      <c r="J15" s="37"/>
      <c r="K15" s="37"/>
      <c r="L15" s="37"/>
      <c r="M15" s="33"/>
    </row>
    <row r="16" spans="2:13" ht="23.25" customHeight="1">
      <c r="B16" s="8"/>
      <c r="C16" s="9"/>
      <c r="D16" s="9"/>
      <c r="E16" s="9"/>
      <c r="F16" s="12"/>
      <c r="G16" s="11"/>
      <c r="H16" s="11"/>
      <c r="I16" s="38" t="s">
        <v>61</v>
      </c>
      <c r="J16" s="38"/>
      <c r="K16" s="38"/>
      <c r="L16" s="38"/>
      <c r="M16" s="33"/>
    </row>
    <row r="17" spans="2:12" ht="23.25" customHeight="1">
      <c r="B17" s="8"/>
      <c r="C17" s="9"/>
      <c r="D17" s="9"/>
      <c r="E17" s="9"/>
      <c r="F17" s="12"/>
      <c r="G17" s="11"/>
      <c r="H17" s="11"/>
      <c r="I17" s="38" t="s">
        <v>62</v>
      </c>
      <c r="J17" s="38"/>
      <c r="K17" s="38"/>
      <c r="L17" s="38"/>
    </row>
    <row r="18" spans="2:10" ht="23.25" customHeight="1">
      <c r="B18" s="8"/>
      <c r="C18" s="9"/>
      <c r="D18" s="9"/>
      <c r="E18" s="9"/>
      <c r="F18" s="8"/>
      <c r="G18" s="10"/>
      <c r="H18" s="10"/>
      <c r="I18" s="11"/>
      <c r="J18" s="11"/>
    </row>
    <row r="19" spans="2:10" ht="23.25" customHeight="1">
      <c r="B19" s="8"/>
      <c r="C19" s="9"/>
      <c r="D19" s="9"/>
      <c r="E19" s="9"/>
      <c r="F19" s="8"/>
      <c r="G19" s="10"/>
      <c r="H19" s="10"/>
      <c r="I19" s="11"/>
      <c r="J19" s="11"/>
    </row>
    <row r="20" spans="2:10" ht="23.25" customHeight="1">
      <c r="B20" s="8"/>
      <c r="C20" s="9"/>
      <c r="D20" s="9"/>
      <c r="E20" s="9"/>
      <c r="F20" s="8"/>
      <c r="G20" s="10"/>
      <c r="H20" s="10"/>
      <c r="I20" s="11"/>
      <c r="J20" s="11"/>
    </row>
    <row r="21" spans="2:12" ht="23.25" customHeight="1">
      <c r="B21" s="8"/>
      <c r="C21" s="9"/>
      <c r="D21" s="9"/>
      <c r="E21" s="9"/>
      <c r="F21" s="8"/>
      <c r="G21" s="10"/>
      <c r="H21" s="10"/>
      <c r="I21" s="35" t="s">
        <v>32</v>
      </c>
      <c r="J21" s="35"/>
      <c r="K21" s="35"/>
      <c r="L21" s="35"/>
    </row>
    <row r="22" spans="2:10" ht="23.25" customHeight="1">
      <c r="B22" s="8"/>
      <c r="C22" s="9"/>
      <c r="D22" s="9"/>
      <c r="E22" s="9"/>
      <c r="F22" s="8"/>
      <c r="G22" s="10"/>
      <c r="H22" s="10"/>
      <c r="I22" s="11"/>
      <c r="J22" s="11"/>
    </row>
    <row r="23" spans="2:10" ht="23.25" customHeight="1">
      <c r="B23" s="8"/>
      <c r="C23" s="9"/>
      <c r="D23" s="9"/>
      <c r="E23" s="9"/>
      <c r="F23" s="8"/>
      <c r="G23" s="10"/>
      <c r="H23" s="10"/>
      <c r="I23" s="11"/>
      <c r="J23" s="11"/>
    </row>
    <row r="24" spans="2:10" ht="23.25" customHeight="1">
      <c r="B24" s="8"/>
      <c r="C24" s="9"/>
      <c r="D24" s="9"/>
      <c r="E24" s="9"/>
      <c r="F24" s="8"/>
      <c r="G24" s="10"/>
      <c r="H24" s="10"/>
      <c r="I24" s="11"/>
      <c r="J24" s="11"/>
    </row>
    <row r="25" spans="2:10" ht="23.25" customHeight="1">
      <c r="B25" s="8"/>
      <c r="C25" s="9"/>
      <c r="D25" s="9"/>
      <c r="E25" s="9"/>
      <c r="F25" s="8"/>
      <c r="G25" s="10"/>
      <c r="H25" s="10"/>
      <c r="I25" s="11"/>
      <c r="J25" s="11"/>
    </row>
    <row r="26" spans="2:10" ht="23.25" customHeight="1">
      <c r="B26" s="8"/>
      <c r="C26" s="9"/>
      <c r="D26" s="9"/>
      <c r="E26" s="9"/>
      <c r="F26" s="8"/>
      <c r="G26" s="10"/>
      <c r="H26" s="10"/>
      <c r="I26" s="11"/>
      <c r="J26" s="11"/>
    </row>
    <row r="27" spans="2:10" ht="23.25" customHeight="1">
      <c r="B27" s="8"/>
      <c r="C27" s="9"/>
      <c r="D27" s="9"/>
      <c r="E27" s="9"/>
      <c r="F27" s="8"/>
      <c r="G27" s="10"/>
      <c r="H27" s="10"/>
      <c r="I27" s="11"/>
      <c r="J27" s="11"/>
    </row>
    <row r="28" spans="2:10" ht="23.25" customHeight="1">
      <c r="B28" s="8"/>
      <c r="C28" s="9"/>
      <c r="D28" s="9"/>
      <c r="E28" s="9"/>
      <c r="F28" s="8"/>
      <c r="G28" s="10"/>
      <c r="H28" s="10"/>
      <c r="I28" s="11"/>
      <c r="J28" s="11"/>
    </row>
    <row r="29" ht="23.25" customHeight="1"/>
  </sheetData>
  <mergeCells count="5">
    <mergeCell ref="I21:L21"/>
    <mergeCell ref="A1:M1"/>
    <mergeCell ref="I15:L15"/>
    <mergeCell ref="I16:L16"/>
    <mergeCell ref="I17:L17"/>
  </mergeCells>
  <dataValidations count="1">
    <dataValidation type="date" operator="greaterThan" allowBlank="1" showInputMessage="1" showErrorMessage="1" promptTitle="Ngày cấp" prompt="dd/mm/yyyy" errorTitle="Loi dinh dang ngay thang nam" error="ngày/tháng/năm" sqref="G4:G13">
      <formula1>1</formula1>
    </dataValidation>
  </dataValidations>
  <printOptions/>
  <pageMargins left="0.4" right="0.25" top="0.74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VU DINH QUYET</cp:lastModifiedBy>
  <cp:lastPrinted>2013-02-20T03:47:43Z</cp:lastPrinted>
  <dcterms:created xsi:type="dcterms:W3CDTF">2011-03-01T01:42:51Z</dcterms:created>
  <dcterms:modified xsi:type="dcterms:W3CDTF">2013-02-20T04:05:13Z</dcterms:modified>
  <cp:category/>
  <cp:version/>
  <cp:contentType/>
  <cp:contentStatus/>
</cp:coreProperties>
</file>